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8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<sst xmlns="http://schemas.openxmlformats.org/spreadsheetml/2006/main" count="71" uniqueCount="57">
  <si>
    <t>CANCER</t>
  </si>
  <si>
    <t>SICKLE CELL</t>
  </si>
  <si>
    <t>Family Unit</t>
  </si>
  <si>
    <t>KIDNEY</t>
  </si>
  <si>
    <t>ADULT CF</t>
  </si>
  <si>
    <t>Purchase of Medical Care Services</t>
  </si>
  <si>
    <t>[Net income]</t>
  </si>
  <si>
    <t>[Gross income]</t>
  </si>
  <si>
    <t>Add for each additional</t>
  </si>
  <si>
    <t>(115% Federal Poverty)</t>
  </si>
  <si>
    <t>HIV MEDICATIONS</t>
  </si>
  <si>
    <t>(125% Federal Poverty)</t>
  </si>
  <si>
    <t>2005 INCOME SCALES</t>
  </si>
  <si>
    <t>Effective July 1, 2005</t>
  </si>
  <si>
    <t>Effective April 1, 2005</t>
  </si>
  <si>
    <t>Poverty Level</t>
  </si>
  <si>
    <t>monthly</t>
  </si>
  <si>
    <t>Part D-Full</t>
  </si>
  <si>
    <t>ADAP</t>
  </si>
  <si>
    <t>SSI</t>
  </si>
  <si>
    <t>135% gross</t>
  </si>
  <si>
    <t>100% gross</t>
  </si>
  <si>
    <t>gross</t>
  </si>
  <si>
    <t>Part D-Partial</t>
  </si>
  <si>
    <t>Monthly</t>
  </si>
  <si>
    <t>Notes: re Medicaid, SSI, Part D Extra Help</t>
  </si>
  <si>
    <t>150% gross</t>
  </si>
  <si>
    <t>NORTH CAROLINA</t>
  </si>
  <si>
    <t>Social Security Thresholds:</t>
  </si>
  <si>
    <t>SGA</t>
  </si>
  <si>
    <t>TWP</t>
  </si>
  <si>
    <t>DI 13010.050</t>
  </si>
  <si>
    <t xml:space="preserve">References: </t>
  </si>
  <si>
    <t>(TWP thresholds)</t>
  </si>
  <si>
    <t>(Substantial Gainful Activity)</t>
  </si>
  <si>
    <t>(Trial Work Period)</t>
  </si>
  <si>
    <t xml:space="preserve">Medicaid 1619(b) Threshold </t>
  </si>
  <si>
    <t>(continued SSI Medicaid on return to work)</t>
  </si>
  <si>
    <t>Poverty Monthly</t>
  </si>
  <si>
    <t>Part D Full Extra Help</t>
  </si>
  <si>
    <t xml:space="preserve"> </t>
  </si>
  <si>
    <t>Part D Partial EH</t>
  </si>
  <si>
    <t>Medicaid*</t>
  </si>
  <si>
    <t>MQB-Q*</t>
  </si>
  <si>
    <t>*Qualified Medicare Beneficiaries - pays premiums, deductibles, co-pays; resource limit = $4000</t>
  </si>
  <si>
    <t>2.  resource limits apply.  Medicaid:  $2000 individual; MQB etc - $4000 individual</t>
  </si>
  <si>
    <t>MQB-B**</t>
  </si>
  <si>
    <t>MQB-E***</t>
  </si>
  <si>
    <t>**Specified Low Income Medicare Beneficiaries ("Buy-in")- pays premiums</t>
  </si>
  <si>
    <t>***Qualified Individuals - 1 - pays premiums</t>
  </si>
  <si>
    <t>250% gross</t>
  </si>
  <si>
    <t>BENEFITS ELIGIBILITY</t>
  </si>
  <si>
    <t xml:space="preserve">last updated:  </t>
  </si>
  <si>
    <t xml:space="preserve">1.  deductions apply, including first $20, first $65 earned income, half of remaining earned income &amp; impairment related work expenses  </t>
  </si>
  <si>
    <t>Medicare Part B Premium</t>
  </si>
  <si>
    <t xml:space="preserve">Resources </t>
  </si>
  <si>
    <t>not counted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</si>
</sst>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&quot;$&quot;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0" xfId="0" applyNumberFormat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164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9" fontId="8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/>
    </xf>
    <xf numFmtId="8" fontId="0" fillId="0" borderId="0" xfId="0" applyNumberFormat="1" applyFont="1" applyAlignment="1">
      <alignment/>
    </xf>
    <xf numFmtId="0" fontId="11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D10">
      <selection activeCell="M19" sqref="M19"/>
    </sheetView>
  </sheetViews>
  <sheetFormatPr defaultColWidth="9.140625" defaultRowHeight="12.75"/>
  <cols>
    <col min="1" max="1" width="13.00390625" style="0" customWidth="1"/>
    <col min="2" max="2" width="13.8515625" style="0" customWidth="1"/>
    <col min="3" max="3" width="11.421875" style="0" customWidth="1"/>
    <col min="4" max="4" width="8.57421875" style="0" customWidth="1"/>
    <col min="5" max="5" width="13.8515625" style="0" customWidth="1"/>
    <col min="6" max="6" width="12.00390625" style="0" customWidth="1"/>
    <col min="7" max="7" width="13.57421875" style="0" customWidth="1"/>
    <col min="8" max="8" width="13.140625" style="0" customWidth="1"/>
    <col min="9" max="10" width="12.7109375" style="0" customWidth="1"/>
    <col min="11" max="12" width="11.140625" style="0" customWidth="1"/>
    <col min="13" max="13" width="14.00390625" style="0" customWidth="1"/>
    <col min="14" max="14" width="14.00390625" style="21" customWidth="1"/>
  </cols>
  <sheetData>
    <row r="1" spans="1:13" ht="20.2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0.25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3.5" thickBot="1">
      <c r="A3" s="1"/>
      <c r="C3" s="1"/>
      <c r="D3" s="1"/>
      <c r="E3" s="1"/>
      <c r="F3" s="1"/>
      <c r="G3" s="1" t="s">
        <v>52</v>
      </c>
      <c r="H3" s="77">
        <v>39596</v>
      </c>
      <c r="I3" s="1"/>
      <c r="J3" s="1"/>
      <c r="K3" s="1"/>
      <c r="M3" s="1"/>
    </row>
    <row r="4" spans="1:14" ht="13.5" thickBot="1">
      <c r="A4" s="82"/>
      <c r="B4" s="83"/>
      <c r="C4" s="83"/>
      <c r="D4" s="83"/>
      <c r="E4" s="83"/>
      <c r="F4" s="84"/>
      <c r="G4" s="84"/>
      <c r="H4" s="84"/>
      <c r="I4" s="84"/>
      <c r="J4" s="65"/>
      <c r="K4" s="65"/>
      <c r="L4" s="65"/>
      <c r="M4" s="37"/>
      <c r="N4" s="37"/>
    </row>
    <row r="5" spans="1:14" s="72" customFormat="1" ht="31.5">
      <c r="A5" s="70" t="s">
        <v>2</v>
      </c>
      <c r="B5" s="63" t="s">
        <v>15</v>
      </c>
      <c r="C5" s="63" t="s">
        <v>38</v>
      </c>
      <c r="D5" s="63" t="s">
        <v>19</v>
      </c>
      <c r="E5" s="71" t="s">
        <v>39</v>
      </c>
      <c r="F5" s="64" t="s">
        <v>17</v>
      </c>
      <c r="G5" s="64" t="s">
        <v>41</v>
      </c>
      <c r="H5" s="64" t="s">
        <v>23</v>
      </c>
      <c r="I5" s="64" t="s">
        <v>42</v>
      </c>
      <c r="J5" s="64" t="s">
        <v>43</v>
      </c>
      <c r="K5" s="64" t="s">
        <v>46</v>
      </c>
      <c r="L5" s="64" t="s">
        <v>47</v>
      </c>
      <c r="M5" s="64" t="s">
        <v>18</v>
      </c>
      <c r="N5" s="71" t="s">
        <v>18</v>
      </c>
    </row>
    <row r="6" spans="2:14" s="45" customFormat="1" ht="15.75">
      <c r="B6" s="43"/>
      <c r="C6" s="43"/>
      <c r="D6" s="43"/>
      <c r="E6" s="43" t="s">
        <v>40</v>
      </c>
      <c r="F6" s="44" t="s">
        <v>16</v>
      </c>
      <c r="G6" s="44" t="s">
        <v>40</v>
      </c>
      <c r="H6" s="44" t="s">
        <v>24</v>
      </c>
      <c r="I6" s="44" t="s">
        <v>16</v>
      </c>
      <c r="J6" s="44" t="s">
        <v>16</v>
      </c>
      <c r="K6" s="44" t="s">
        <v>16</v>
      </c>
      <c r="L6" s="44" t="s">
        <v>16</v>
      </c>
      <c r="M6" s="43"/>
      <c r="N6" s="43" t="s">
        <v>16</v>
      </c>
    </row>
    <row r="7" spans="1:14" s="45" customFormat="1" ht="16.5" thickBot="1">
      <c r="A7" s="46"/>
      <c r="B7" s="47"/>
      <c r="C7" s="47"/>
      <c r="D7" s="47"/>
      <c r="E7" s="47" t="s">
        <v>20</v>
      </c>
      <c r="F7" s="48" t="s">
        <v>22</v>
      </c>
      <c r="G7" s="48" t="s">
        <v>26</v>
      </c>
      <c r="H7" s="48" t="s">
        <v>22</v>
      </c>
      <c r="I7" s="48" t="s">
        <v>21</v>
      </c>
      <c r="J7" s="48" t="s">
        <v>21</v>
      </c>
      <c r="K7" s="69">
        <v>1.2</v>
      </c>
      <c r="L7" s="69">
        <v>1.35</v>
      </c>
      <c r="M7" s="47" t="s">
        <v>50</v>
      </c>
      <c r="N7" s="47" t="s">
        <v>22</v>
      </c>
    </row>
    <row r="8" spans="1:14" ht="13.5" thickBot="1">
      <c r="A8" s="38"/>
      <c r="B8" s="39"/>
      <c r="C8" s="39"/>
      <c r="D8" s="39"/>
      <c r="E8" s="39"/>
      <c r="F8" s="39"/>
      <c r="G8" s="39"/>
      <c r="H8" s="39"/>
      <c r="I8" s="40"/>
      <c r="J8" s="40"/>
      <c r="K8" s="40"/>
      <c r="L8" s="40"/>
      <c r="M8" s="41"/>
      <c r="N8" s="18"/>
    </row>
    <row r="9" spans="1:14" ht="20.25">
      <c r="A9" s="42">
        <v>1</v>
      </c>
      <c r="B9" s="34">
        <v>10400</v>
      </c>
      <c r="C9" s="10">
        <v>867</v>
      </c>
      <c r="D9" s="10">
        <v>637</v>
      </c>
      <c r="E9" s="10">
        <f>B9*1.35</f>
        <v>14040.000000000002</v>
      </c>
      <c r="F9" s="10">
        <f>E9/12</f>
        <v>1170.0000000000002</v>
      </c>
      <c r="G9" s="10">
        <f>B9*1.5</f>
        <v>15600</v>
      </c>
      <c r="H9" s="10">
        <f>G9/12</f>
        <v>1300</v>
      </c>
      <c r="I9" s="10">
        <f>C9</f>
        <v>867</v>
      </c>
      <c r="J9" s="10">
        <f>C9</f>
        <v>867</v>
      </c>
      <c r="K9" s="10">
        <f>C9*1.2</f>
        <v>1040.3999999999999</v>
      </c>
      <c r="L9" s="10">
        <f>C9*1.35</f>
        <v>1170.45</v>
      </c>
      <c r="M9" s="10">
        <f>B9*2.5</f>
        <v>26000</v>
      </c>
      <c r="N9" s="10">
        <f>M9/12</f>
        <v>2166.6666666666665</v>
      </c>
    </row>
    <row r="10" spans="1:14" ht="20.25">
      <c r="A10" s="8">
        <v>2</v>
      </c>
      <c r="B10" s="10">
        <v>14000</v>
      </c>
      <c r="C10" s="9">
        <v>1167</v>
      </c>
      <c r="D10" s="9">
        <v>956</v>
      </c>
      <c r="E10" s="9">
        <f aca="true" t="shared" si="0" ref="E10:E16">B10*1.35</f>
        <v>18900</v>
      </c>
      <c r="F10" s="9">
        <f aca="true" t="shared" si="1" ref="F10:F16">E10/12</f>
        <v>1575</v>
      </c>
      <c r="G10" s="9">
        <f aca="true" t="shared" si="2" ref="G10:G16">B10*1.5</f>
        <v>21000</v>
      </c>
      <c r="H10" s="9">
        <f aca="true" t="shared" si="3" ref="H10:H16">G10/12</f>
        <v>1750</v>
      </c>
      <c r="I10" s="9">
        <f>C10</f>
        <v>1167</v>
      </c>
      <c r="J10" s="9">
        <f>C10</f>
        <v>1167</v>
      </c>
      <c r="K10" s="9"/>
      <c r="L10" s="9"/>
      <c r="M10" s="10">
        <f aca="true" t="shared" si="4" ref="M10:M16">B10*2.5</f>
        <v>35000</v>
      </c>
      <c r="N10" s="9">
        <f aca="true" t="shared" si="5" ref="N10:N16">M10/12</f>
        <v>2916.6666666666665</v>
      </c>
    </row>
    <row r="11" spans="1:14" ht="20.25">
      <c r="A11" s="11">
        <v>3</v>
      </c>
      <c r="B11" s="10">
        <v>17600</v>
      </c>
      <c r="C11" s="9">
        <v>1467</v>
      </c>
      <c r="D11" s="9"/>
      <c r="E11" s="9">
        <f t="shared" si="0"/>
        <v>23760</v>
      </c>
      <c r="F11" s="9">
        <f t="shared" si="1"/>
        <v>1980</v>
      </c>
      <c r="G11" s="9">
        <f t="shared" si="2"/>
        <v>26400</v>
      </c>
      <c r="H11" s="9">
        <f t="shared" si="3"/>
        <v>2200</v>
      </c>
      <c r="I11" s="9"/>
      <c r="J11" s="9"/>
      <c r="K11" s="9"/>
      <c r="L11" s="9"/>
      <c r="M11" s="10">
        <f t="shared" si="4"/>
        <v>44000</v>
      </c>
      <c r="N11" s="9">
        <f t="shared" si="5"/>
        <v>3666.6666666666665</v>
      </c>
    </row>
    <row r="12" spans="1:14" ht="20.25">
      <c r="A12" s="11">
        <v>4</v>
      </c>
      <c r="B12" s="10">
        <v>21200</v>
      </c>
      <c r="C12" s="9">
        <v>1767</v>
      </c>
      <c r="D12" s="9"/>
      <c r="E12" s="9">
        <f t="shared" si="0"/>
        <v>28620.000000000004</v>
      </c>
      <c r="F12" s="9">
        <f t="shared" si="1"/>
        <v>2385.0000000000005</v>
      </c>
      <c r="G12" s="9">
        <f t="shared" si="2"/>
        <v>31800</v>
      </c>
      <c r="H12" s="9">
        <f t="shared" si="3"/>
        <v>2650</v>
      </c>
      <c r="I12" s="9"/>
      <c r="J12" s="9"/>
      <c r="K12" s="9"/>
      <c r="L12" s="9"/>
      <c r="M12" s="10">
        <f t="shared" si="4"/>
        <v>53000</v>
      </c>
      <c r="N12" s="9">
        <f t="shared" si="5"/>
        <v>4416.666666666667</v>
      </c>
    </row>
    <row r="13" spans="1:14" ht="20.25">
      <c r="A13" s="11">
        <v>5</v>
      </c>
      <c r="B13" s="10">
        <v>24800</v>
      </c>
      <c r="C13" s="9">
        <v>2067</v>
      </c>
      <c r="D13" s="9"/>
      <c r="E13" s="9">
        <f t="shared" si="0"/>
        <v>33480</v>
      </c>
      <c r="F13" s="9">
        <f t="shared" si="1"/>
        <v>2790</v>
      </c>
      <c r="G13" s="9">
        <f t="shared" si="2"/>
        <v>37200</v>
      </c>
      <c r="H13" s="9">
        <f t="shared" si="3"/>
        <v>3100</v>
      </c>
      <c r="I13" s="9"/>
      <c r="J13" s="9"/>
      <c r="K13" s="9"/>
      <c r="L13" s="9"/>
      <c r="M13" s="10">
        <f t="shared" si="4"/>
        <v>62000</v>
      </c>
      <c r="N13" s="9">
        <f t="shared" si="5"/>
        <v>5166.666666666667</v>
      </c>
    </row>
    <row r="14" spans="1:14" ht="20.25">
      <c r="A14" s="11">
        <v>6</v>
      </c>
      <c r="B14" s="10">
        <v>28400</v>
      </c>
      <c r="C14" s="9">
        <v>2367</v>
      </c>
      <c r="D14" s="9"/>
      <c r="E14" s="9">
        <f t="shared" si="0"/>
        <v>38340</v>
      </c>
      <c r="F14" s="9">
        <f t="shared" si="1"/>
        <v>3195</v>
      </c>
      <c r="G14" s="9">
        <f t="shared" si="2"/>
        <v>42600</v>
      </c>
      <c r="H14" s="9">
        <f t="shared" si="3"/>
        <v>3550</v>
      </c>
      <c r="I14" s="9"/>
      <c r="J14" s="9"/>
      <c r="K14" s="9"/>
      <c r="L14" s="9"/>
      <c r="M14" s="10">
        <f t="shared" si="4"/>
        <v>71000</v>
      </c>
      <c r="N14" s="9">
        <f t="shared" si="5"/>
        <v>5916.666666666667</v>
      </c>
    </row>
    <row r="15" spans="1:14" ht="20.25">
      <c r="A15" s="11">
        <v>7</v>
      </c>
      <c r="B15" s="10">
        <v>32000</v>
      </c>
      <c r="C15" s="9">
        <v>2667</v>
      </c>
      <c r="D15" s="9"/>
      <c r="E15" s="9">
        <f t="shared" si="0"/>
        <v>43200</v>
      </c>
      <c r="F15" s="9">
        <f t="shared" si="1"/>
        <v>3600</v>
      </c>
      <c r="G15" s="9">
        <f t="shared" si="2"/>
        <v>48000</v>
      </c>
      <c r="H15" s="9">
        <f t="shared" si="3"/>
        <v>4000</v>
      </c>
      <c r="I15" s="9"/>
      <c r="J15" s="9"/>
      <c r="K15" s="9"/>
      <c r="L15" s="9"/>
      <c r="M15" s="10">
        <f t="shared" si="4"/>
        <v>80000</v>
      </c>
      <c r="N15" s="9">
        <f t="shared" si="5"/>
        <v>6666.666666666667</v>
      </c>
    </row>
    <row r="16" spans="1:14" ht="21" thickBot="1">
      <c r="A16" s="12">
        <v>8</v>
      </c>
      <c r="B16" s="29">
        <v>35600</v>
      </c>
      <c r="C16" s="9">
        <v>2967</v>
      </c>
      <c r="D16" s="9"/>
      <c r="E16" s="9">
        <f t="shared" si="0"/>
        <v>48060</v>
      </c>
      <c r="F16" s="9">
        <f t="shared" si="1"/>
        <v>4005</v>
      </c>
      <c r="G16" s="9">
        <f t="shared" si="2"/>
        <v>53400</v>
      </c>
      <c r="H16" s="9">
        <f t="shared" si="3"/>
        <v>4450</v>
      </c>
      <c r="I16" s="9"/>
      <c r="J16" s="9"/>
      <c r="K16" s="9"/>
      <c r="L16" s="9"/>
      <c r="M16" s="10">
        <f t="shared" si="4"/>
        <v>89000</v>
      </c>
      <c r="N16" s="9">
        <f t="shared" si="5"/>
        <v>7416.666666666667</v>
      </c>
    </row>
    <row r="17" spans="1:14" ht="21" thickBot="1">
      <c r="A17" s="16" t="s">
        <v>8</v>
      </c>
      <c r="B17" s="35">
        <v>3600</v>
      </c>
      <c r="C17" s="35"/>
      <c r="D17" s="35"/>
      <c r="E17" s="17"/>
      <c r="F17" s="17"/>
      <c r="G17" s="17"/>
      <c r="H17" s="17"/>
      <c r="I17" s="17"/>
      <c r="J17" s="66"/>
      <c r="K17" s="66"/>
      <c r="L17" s="66"/>
      <c r="M17" s="30">
        <f>B17*2.5</f>
        <v>9000</v>
      </c>
      <c r="N17" s="28"/>
    </row>
    <row r="18" spans="1:14" ht="20.25">
      <c r="A18" s="87" t="s">
        <v>55</v>
      </c>
      <c r="B18" s="7"/>
      <c r="C18" s="7"/>
      <c r="D18" s="7"/>
      <c r="E18" s="7">
        <v>7790</v>
      </c>
      <c r="F18" s="7"/>
      <c r="G18" s="7">
        <v>11990</v>
      </c>
      <c r="H18" s="7"/>
      <c r="I18" s="7">
        <v>2000</v>
      </c>
      <c r="J18" s="7">
        <v>4000</v>
      </c>
      <c r="K18" s="7">
        <v>4000</v>
      </c>
      <c r="L18" s="7">
        <v>4000</v>
      </c>
      <c r="M18" s="7" t="s">
        <v>56</v>
      </c>
      <c r="N18" s="28"/>
    </row>
    <row r="20" ht="12.75">
      <c r="I20" t="s">
        <v>44</v>
      </c>
    </row>
    <row r="21" ht="12.75">
      <c r="I21" t="s">
        <v>48</v>
      </c>
    </row>
    <row r="22" ht="12.75">
      <c r="I22" t="s">
        <v>49</v>
      </c>
    </row>
    <row r="23" spans="3:12" ht="15"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2:12" ht="15.75">
      <c r="B24" s="49" t="s">
        <v>25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2:12" ht="15">
      <c r="B25" s="45" t="s">
        <v>53</v>
      </c>
      <c r="D25" s="45"/>
      <c r="E25" s="45"/>
      <c r="F25" s="45"/>
      <c r="G25" s="45"/>
      <c r="H25" s="45"/>
      <c r="I25" s="45"/>
      <c r="J25" s="45"/>
      <c r="K25" s="45"/>
      <c r="L25" s="45"/>
    </row>
    <row r="26" ht="15">
      <c r="B26" s="45" t="s">
        <v>45</v>
      </c>
    </row>
    <row r="27" ht="15">
      <c r="B27" s="45"/>
    </row>
    <row r="28" ht="15">
      <c r="B28" s="73"/>
    </row>
    <row r="29" spans="1:14" ht="15.75">
      <c r="A29" s="53" t="s">
        <v>28</v>
      </c>
      <c r="B29" s="50"/>
      <c r="C29" s="54"/>
      <c r="D29" s="54"/>
      <c r="E29" s="54"/>
      <c r="F29" s="53" t="s">
        <v>36</v>
      </c>
      <c r="G29" s="59"/>
      <c r="H29" s="59"/>
      <c r="I29" s="79" t="s">
        <v>54</v>
      </c>
      <c r="J29" s="67"/>
      <c r="N29" s="74"/>
    </row>
    <row r="30" spans="1:10" ht="15.75">
      <c r="A30" s="55"/>
      <c r="B30" s="55" t="s">
        <v>29</v>
      </c>
      <c r="C30" s="55" t="s">
        <v>30</v>
      </c>
      <c r="D30" s="54"/>
      <c r="E30" s="54"/>
      <c r="F30" s="59" t="s">
        <v>37</v>
      </c>
      <c r="G30" s="59"/>
      <c r="H30" s="59"/>
      <c r="I30" s="67"/>
      <c r="J30" s="67"/>
    </row>
    <row r="31" spans="1:14" s="57" customFormat="1" ht="15">
      <c r="A31" s="56"/>
      <c r="B31" s="56" t="s">
        <v>34</v>
      </c>
      <c r="C31" s="75" t="s">
        <v>35</v>
      </c>
      <c r="D31" s="54"/>
      <c r="E31" s="54"/>
      <c r="F31" s="54"/>
      <c r="G31" s="60"/>
      <c r="H31" s="60"/>
      <c r="I31" s="68"/>
      <c r="J31" s="68"/>
      <c r="N31" s="58"/>
    </row>
    <row r="32" spans="1:14" s="57" customFormat="1" ht="15.75">
      <c r="A32" s="53">
        <v>2008</v>
      </c>
      <c r="B32" s="45">
        <v>940</v>
      </c>
      <c r="C32" s="76">
        <v>670</v>
      </c>
      <c r="D32" s="54"/>
      <c r="E32" s="54"/>
      <c r="F32" s="78">
        <v>31474</v>
      </c>
      <c r="G32" s="62">
        <f>F32/12</f>
        <v>2622.8333333333335</v>
      </c>
      <c r="H32" s="60"/>
      <c r="I32" s="68"/>
      <c r="J32" s="80">
        <v>96.4</v>
      </c>
      <c r="N32" s="58"/>
    </row>
    <row r="33" spans="1:12" ht="15.75">
      <c r="A33" s="53">
        <v>2007</v>
      </c>
      <c r="B33" s="54">
        <v>900</v>
      </c>
      <c r="C33" s="54">
        <v>640</v>
      </c>
      <c r="D33" s="54"/>
      <c r="E33" s="54"/>
      <c r="F33" s="61">
        <v>29410</v>
      </c>
      <c r="G33" s="62">
        <f>F33/12</f>
        <v>2450.8333333333335</v>
      </c>
      <c r="H33" s="59"/>
      <c r="J33" s="67"/>
      <c r="K33" s="67"/>
      <c r="L33" s="67"/>
    </row>
    <row r="34" spans="1:12" ht="15.75">
      <c r="A34" s="53">
        <v>2006</v>
      </c>
      <c r="B34" s="54">
        <v>860</v>
      </c>
      <c r="C34" s="54">
        <v>620</v>
      </c>
      <c r="D34" s="54"/>
      <c r="E34" s="54"/>
      <c r="F34" s="59"/>
      <c r="G34" s="59"/>
      <c r="H34" s="59"/>
      <c r="J34" s="67"/>
      <c r="K34" s="67"/>
      <c r="L34" s="67"/>
    </row>
    <row r="35" spans="1:12" ht="15.75">
      <c r="A35" s="53">
        <v>2005</v>
      </c>
      <c r="B35" s="54">
        <v>830</v>
      </c>
      <c r="C35" s="54">
        <v>590</v>
      </c>
      <c r="D35" s="54"/>
      <c r="E35" s="54"/>
      <c r="F35" s="59"/>
      <c r="G35" s="59"/>
      <c r="H35" s="59"/>
      <c r="J35" s="67"/>
      <c r="K35" s="67"/>
      <c r="L35" s="67"/>
    </row>
    <row r="36" spans="1:12" ht="15.75">
      <c r="A36" s="53">
        <v>2004</v>
      </c>
      <c r="B36" s="54">
        <v>810</v>
      </c>
      <c r="C36" s="54">
        <v>580</v>
      </c>
      <c r="D36" s="54"/>
      <c r="E36" s="54"/>
      <c r="F36" s="59"/>
      <c r="G36" s="59"/>
      <c r="H36" s="59"/>
      <c r="J36" s="67"/>
      <c r="K36" s="67"/>
      <c r="L36" s="67"/>
    </row>
    <row r="37" spans="1:12" ht="15.75">
      <c r="A37" s="53">
        <v>2003</v>
      </c>
      <c r="B37" s="54">
        <v>800</v>
      </c>
      <c r="C37" s="54">
        <v>570</v>
      </c>
      <c r="D37" s="54"/>
      <c r="E37" s="54"/>
      <c r="F37" s="59"/>
      <c r="G37" s="59"/>
      <c r="H37" s="59"/>
      <c r="J37" s="67"/>
      <c r="K37" s="67"/>
      <c r="L37" s="67"/>
    </row>
    <row r="39" spans="1:4" ht="12.75">
      <c r="A39" t="s">
        <v>32</v>
      </c>
      <c r="C39" s="51" t="s">
        <v>31</v>
      </c>
      <c r="D39" s="52" t="s">
        <v>33</v>
      </c>
    </row>
  </sheetData>
  <mergeCells count="3">
    <mergeCell ref="A1:M1"/>
    <mergeCell ref="A2:M2"/>
    <mergeCell ref="A4:I4"/>
  </mergeCells>
  <printOptions/>
  <pageMargins left="0.48" right="0.51" top="0.79" bottom="1" header="0.5" footer="0.5"/>
  <pageSetup fitToHeight="1" fitToWidth="1" horizontalDpi="300" verticalDpi="300" orientation="landscape" scale="70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D5" sqref="D5"/>
    </sheetView>
  </sheetViews>
  <sheetFormatPr defaultColWidth="9.140625" defaultRowHeight="12.75"/>
  <cols>
    <col min="1" max="1" width="19.140625" style="0" customWidth="1"/>
    <col min="2" max="4" width="20.7109375" style="0" customWidth="1"/>
    <col min="5" max="5" width="30.00390625" style="0" customWidth="1"/>
    <col min="6" max="6" width="15.140625" style="21" customWidth="1"/>
  </cols>
  <sheetData>
    <row r="1" spans="1:5" ht="20.25">
      <c r="A1" s="81" t="s">
        <v>12</v>
      </c>
      <c r="B1" s="81"/>
      <c r="C1" s="81"/>
      <c r="D1" s="81"/>
      <c r="E1" s="81"/>
    </row>
    <row r="2" spans="1:5" ht="20.25">
      <c r="A2" s="81" t="s">
        <v>5</v>
      </c>
      <c r="B2" s="81"/>
      <c r="C2" s="81"/>
      <c r="D2" s="81"/>
      <c r="E2" s="81"/>
    </row>
    <row r="3" spans="1:4" ht="18">
      <c r="A3" s="2"/>
      <c r="B3" s="2"/>
      <c r="C3" s="2"/>
      <c r="D3" s="2"/>
    </row>
    <row r="4" spans="1:4" ht="15.75">
      <c r="A4" s="85"/>
      <c r="B4" s="86"/>
      <c r="C4" s="86"/>
      <c r="D4" s="86"/>
    </row>
    <row r="5" spans="1:5" ht="13.5" thickBot="1">
      <c r="A5" s="3"/>
      <c r="B5" s="1"/>
      <c r="C5" s="1"/>
      <c r="D5" s="1"/>
      <c r="E5" s="36"/>
    </row>
    <row r="6" spans="1:6" ht="13.5" thickBot="1">
      <c r="A6" s="82" t="s">
        <v>13</v>
      </c>
      <c r="B6" s="83"/>
      <c r="C6" s="83"/>
      <c r="D6" s="84"/>
      <c r="E6" s="37" t="s">
        <v>14</v>
      </c>
      <c r="F6" s="25"/>
    </row>
    <row r="7" spans="1:6" ht="20.25">
      <c r="A7" s="14"/>
      <c r="B7" s="15" t="s">
        <v>4</v>
      </c>
      <c r="C7" s="19" t="s">
        <v>0</v>
      </c>
      <c r="D7" s="31" t="s">
        <v>3</v>
      </c>
      <c r="E7" s="15" t="s">
        <v>10</v>
      </c>
      <c r="F7" s="26"/>
    </row>
    <row r="8" spans="1:6" ht="20.25">
      <c r="A8" s="14" t="s">
        <v>2</v>
      </c>
      <c r="B8" s="15" t="s">
        <v>1</v>
      </c>
      <c r="C8" s="20" t="s">
        <v>9</v>
      </c>
      <c r="D8" s="32"/>
      <c r="E8" s="18" t="s">
        <v>11</v>
      </c>
      <c r="F8" s="27"/>
    </row>
    <row r="9" spans="1:6" ht="13.5" thickBot="1">
      <c r="A9" s="4"/>
      <c r="B9" s="5" t="s">
        <v>6</v>
      </c>
      <c r="C9" s="5" t="s">
        <v>7</v>
      </c>
      <c r="D9" s="33" t="s">
        <v>6</v>
      </c>
      <c r="E9" s="5" t="s">
        <v>6</v>
      </c>
      <c r="F9" s="27"/>
    </row>
    <row r="10" spans="1:6" ht="20.25">
      <c r="A10" s="8">
        <v>1</v>
      </c>
      <c r="B10" s="9">
        <v>9570</v>
      </c>
      <c r="C10" s="9">
        <f aca="true" t="shared" si="0" ref="C10:C17">1.15*B10</f>
        <v>11005.5</v>
      </c>
      <c r="D10" s="34">
        <v>6400</v>
      </c>
      <c r="E10" s="22">
        <f aca="true" t="shared" si="1" ref="E10:E17">B10*1.25</f>
        <v>11962.5</v>
      </c>
      <c r="F10" s="28"/>
    </row>
    <row r="11" spans="1:6" ht="20.25">
      <c r="A11" s="8">
        <v>2</v>
      </c>
      <c r="B11" s="10">
        <v>12830</v>
      </c>
      <c r="C11" s="10">
        <f t="shared" si="0"/>
        <v>14754.499999999998</v>
      </c>
      <c r="D11" s="10">
        <v>8000</v>
      </c>
      <c r="E11" s="23">
        <f t="shared" si="1"/>
        <v>16037.5</v>
      </c>
      <c r="F11" s="28"/>
    </row>
    <row r="12" spans="1:6" ht="20.25">
      <c r="A12" s="11">
        <v>3</v>
      </c>
      <c r="B12" s="10">
        <v>16090</v>
      </c>
      <c r="C12" s="10">
        <f t="shared" si="0"/>
        <v>18503.5</v>
      </c>
      <c r="D12" s="10">
        <v>9600</v>
      </c>
      <c r="E12" s="23">
        <f t="shared" si="1"/>
        <v>20112.5</v>
      </c>
      <c r="F12" s="28"/>
    </row>
    <row r="13" spans="1:6" ht="20.25">
      <c r="A13" s="11">
        <v>4</v>
      </c>
      <c r="B13" s="10">
        <v>19350</v>
      </c>
      <c r="C13" s="10">
        <f t="shared" si="0"/>
        <v>22252.5</v>
      </c>
      <c r="D13" s="10">
        <v>11000</v>
      </c>
      <c r="E13" s="23">
        <f t="shared" si="1"/>
        <v>24187.5</v>
      </c>
      <c r="F13" s="28"/>
    </row>
    <row r="14" spans="1:6" ht="20.25">
      <c r="A14" s="11">
        <v>5</v>
      </c>
      <c r="B14" s="10">
        <v>22610</v>
      </c>
      <c r="C14" s="10">
        <f t="shared" si="0"/>
        <v>26001.499999999996</v>
      </c>
      <c r="D14" s="10">
        <v>12000</v>
      </c>
      <c r="E14" s="23">
        <f t="shared" si="1"/>
        <v>28262.5</v>
      </c>
      <c r="F14" s="28"/>
    </row>
    <row r="15" spans="1:6" ht="20.25">
      <c r="A15" s="11">
        <v>6</v>
      </c>
      <c r="B15" s="10">
        <v>25870</v>
      </c>
      <c r="C15" s="10">
        <f t="shared" si="0"/>
        <v>29750.499999999996</v>
      </c>
      <c r="D15" s="10">
        <v>12800</v>
      </c>
      <c r="E15" s="23">
        <f t="shared" si="1"/>
        <v>32337.5</v>
      </c>
      <c r="F15" s="28"/>
    </row>
    <row r="16" spans="1:6" ht="20.25">
      <c r="A16" s="11">
        <v>7</v>
      </c>
      <c r="B16" s="10">
        <v>29130</v>
      </c>
      <c r="C16" s="10">
        <f t="shared" si="0"/>
        <v>33499.5</v>
      </c>
      <c r="D16" s="10">
        <v>13600</v>
      </c>
      <c r="E16" s="23">
        <f t="shared" si="1"/>
        <v>36412.5</v>
      </c>
      <c r="F16" s="28"/>
    </row>
    <row r="17" spans="1:6" ht="21" thickBot="1">
      <c r="A17" s="12">
        <v>8</v>
      </c>
      <c r="B17" s="29">
        <v>32390</v>
      </c>
      <c r="C17" s="13">
        <f t="shared" si="0"/>
        <v>37248.5</v>
      </c>
      <c r="D17" s="13">
        <v>14400</v>
      </c>
      <c r="E17" s="24">
        <f t="shared" si="1"/>
        <v>40487.5</v>
      </c>
      <c r="F17" s="28"/>
    </row>
    <row r="18" spans="1:6" ht="21" thickBot="1">
      <c r="A18" s="6"/>
      <c r="B18" s="7"/>
      <c r="C18" s="7"/>
      <c r="D18" s="7"/>
      <c r="E18" s="7"/>
      <c r="F18" s="28"/>
    </row>
    <row r="19" spans="1:6" ht="21" thickBot="1">
      <c r="A19" s="16" t="s">
        <v>8</v>
      </c>
      <c r="B19" s="35">
        <v>3260</v>
      </c>
      <c r="C19" s="17">
        <f>1.15*B19</f>
        <v>3748.9999999999995</v>
      </c>
      <c r="D19" s="17">
        <v>800</v>
      </c>
      <c r="E19" s="30">
        <f>B19*1.25</f>
        <v>4075</v>
      </c>
      <c r="F19" s="28"/>
    </row>
  </sheetData>
  <mergeCells count="4">
    <mergeCell ref="A1:E1"/>
    <mergeCell ref="A2:E2"/>
    <mergeCell ref="A4:D4"/>
    <mergeCell ref="A6:D6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Purchase of Care</dc:creator>
  <cp:keywords/>
  <dc:description/>
  <cp:lastModifiedBy>Allison Rice</cp:lastModifiedBy>
  <cp:lastPrinted>2008-05-28T20:19:43Z</cp:lastPrinted>
  <dcterms:created xsi:type="dcterms:W3CDTF">2000-02-15T19:39:41Z</dcterms:created>
  <dcterms:modified xsi:type="dcterms:W3CDTF">2008-05-29T13:11:22Z</dcterms:modified>
  <cp:category/>
  <cp:version/>
  <cp:contentType/>
  <cp:contentStatus/>
</cp:coreProperties>
</file>